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bookViews>
    <workbookView xWindow="65416" yWindow="65416" windowWidth="20730" windowHeight="11160" activeTab="0"/>
  </bookViews>
  <sheets>
    <sheet name="DATA" sheetId="1" r:id="rId1"/>
    <sheet name="CombinedCode" sheetId="2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<sst xmlns="http://schemas.openxmlformats.org/spreadsheetml/2006/main" count="42" uniqueCount="33">
  <si>
    <t>Combined Code</t>
  </si>
  <si>
    <t>COMBINED_CODE</t>
  </si>
  <si>
    <t>PRODUCT_NAME</t>
  </si>
  <si>
    <t>QUARTERLY</t>
  </si>
  <si>
    <t>MONTHLY</t>
  </si>
  <si>
    <t>SEASONAL</t>
  </si>
  <si>
    <t>YEARLY</t>
  </si>
  <si>
    <t>Termeknev / Product name</t>
  </si>
  <si>
    <t>Margin kontraktusonkent / Margin per contract</t>
  </si>
  <si>
    <t>Product type*</t>
  </si>
  <si>
    <t>CALCULATED INITIAL MARGIN</t>
  </si>
  <si>
    <t>E.g.: MonthlyGas 2025.09</t>
  </si>
  <si>
    <t>INPUT DATA</t>
  </si>
  <si>
    <t>G01</t>
  </si>
  <si>
    <t>H.HAVIGAZ_BGH</t>
  </si>
  <si>
    <t>G02</t>
  </si>
  <si>
    <t>H.HETIGAZ_BGH</t>
  </si>
  <si>
    <t>G03</t>
  </si>
  <si>
    <t>H.NEVESGAZ_BGH</t>
  </si>
  <si>
    <t>G04</t>
  </si>
  <si>
    <t>H.SZEZONGAZ_BGH</t>
  </si>
  <si>
    <t>G05</t>
  </si>
  <si>
    <t>H.EVESGAZ_BGH</t>
  </si>
  <si>
    <t>WEEKLY</t>
  </si>
  <si>
    <t>Instrument level initial margin requirement</t>
  </si>
  <si>
    <t>CALCULATION</t>
  </si>
  <si>
    <t>BGH GAS MARGIN DATA FROM KELER CCP'S MARGIN PARAMETERS</t>
  </si>
  <si>
    <t>BALKAN GAS HUB INITIAL MARGIN CALCULATOR</t>
  </si>
  <si>
    <t xml:space="preserve"> Net open position (contract)*</t>
  </si>
  <si>
    <t>Instrument name (optional)</t>
  </si>
  <si>
    <t>version 1.0</t>
  </si>
  <si>
    <t>Created on 11 Aug, 2025</t>
  </si>
  <si>
    <t>BGH initial margin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</si>
</sst>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27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4"/>
      <name val="Aptos Narrow"/>
      <family val="2"/>
    </font>
    <font>
      <b/>
      <sz val="11"/>
      <color theme="4"/>
      <name val="Calibri"/>
      <family val="2"/>
    </font>
    <font>
      <i/>
      <sz val="11"/>
      <color theme="1"/>
      <name val="Calibri"/>
      <family val="2"/>
    </font>
    <font>
      <i/>
      <u val="single"/>
      <sz val="11"/>
      <color theme="1"/>
      <name val="Calibri"/>
      <family val="2"/>
    </font>
  </fonts>
  <fills count="38">
    <fill>
      <patternFill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79993700981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8"/>
      </bottom>
    </border>
    <border>
      <left/>
      <right/>
      <top/>
      <bottom style="medium">
        <color theme="4" tint="0.39998000860214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/>
      <bottom style="double">
        <color rgb="FFFF8001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</borders>
  <cellStyleXfs count="67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0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21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0" fillId="12" borderId="0" applyNumberFormat="0" applyBorder="0" applyAlignment="0" applyProtection="0"/>
    <xf numFmtId="0" fontId="21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0" fillId="16" borderId="0" applyNumberFormat="0" applyBorder="0" applyAlignment="0" applyProtection="0"/>
    <xf numFmtId="0" fontId="21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0" fillId="20" borderId="0" applyNumberFormat="0" applyBorder="0" applyAlignment="0" applyProtection="0"/>
    <xf numFmtId="0" fontId="21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0" fillId="24" borderId="0" applyNumberFormat="0" applyBorder="0" applyAlignment="0" applyProtection="0"/>
    <xf numFmtId="0" fontId="21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0" fillId="28" borderId="0" applyNumberFormat="0" applyBorder="0" applyAlignment="0" applyProtection="0"/>
    <xf numFmtId="0" fontId="21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0" fillId="32" borderId="0" applyNumberFormat="0" applyBorder="0" applyAlignment="0" applyProtection="0"/>
  </cellStyleXfs>
  <cellXfs count="33">
    <xf numFmtId="0" fontId="0" fillId="0" borderId="0" xfId="0"/>
    <xf numFmtId="0" fontId="3" fillId="33" borderId="10" xfId="25" applyFont="1" applyFill="1" applyBorder="1" applyAlignment="1">
      <alignment horizontal="center"/>
      <protection/>
    </xf>
    <xf numFmtId="0" fontId="3" fillId="0" borderId="11" xfId="25" applyFont="1" applyBorder="1">
      <alignment/>
      <protection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10" borderId="14" xfId="0" applyFont="1" applyFill="1" applyBorder="1" applyAlignment="1">
      <alignment horizontal="centerContinuous"/>
    </xf>
    <xf numFmtId="0" fontId="5" fillId="10" borderId="15" xfId="0" applyFont="1" applyFill="1" applyBorder="1" applyAlignment="1">
      <alignment horizontal="centerContinuous"/>
    </xf>
    <xf numFmtId="0" fontId="5" fillId="10" borderId="16" xfId="0" applyFont="1" applyFill="1" applyBorder="1" applyAlignment="1">
      <alignment horizontal="centerContinuous"/>
    </xf>
    <xf numFmtId="0" fontId="5" fillId="34" borderId="14" xfId="0" applyFont="1" applyFill="1" applyBorder="1" applyAlignment="1">
      <alignment horizontal="centerContinuous"/>
    </xf>
    <xf numFmtId="0" fontId="5" fillId="34" borderId="15" xfId="0" applyFont="1" applyFill="1" applyBorder="1" applyAlignment="1">
      <alignment horizontal="centerContinuous"/>
    </xf>
    <xf numFmtId="0" fontId="0" fillId="35" borderId="14" xfId="0" applyFill="1" applyBorder="1" applyAlignment="1">
      <alignment horizontal="centerContinuous"/>
    </xf>
    <xf numFmtId="0" fontId="0" fillId="35" borderId="16" xfId="0" applyFill="1" applyBorder="1" applyAlignment="1">
      <alignment horizontal="centerContinuous"/>
    </xf>
    <xf numFmtId="164" fontId="5" fillId="35" borderId="16" xfId="0" applyNumberFormat="1" applyFont="1" applyFill="1" applyBorder="1" applyAlignment="1">
      <alignment/>
    </xf>
    <xf numFmtId="1" fontId="0" fillId="0" borderId="0" xfId="0" applyNumberFormat="1"/>
    <xf numFmtId="0" fontId="6" fillId="0" borderId="13" xfId="0" applyFont="1" applyBorder="1"/>
    <xf numFmtId="0" fontId="4" fillId="0" borderId="13" xfId="0" applyFont="1" applyBorder="1"/>
    <xf numFmtId="0" fontId="4" fillId="36" borderId="13" xfId="0" applyFont="1" applyFill="1" applyBorder="1"/>
    <xf numFmtId="164" fontId="0" fillId="0" borderId="13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5" fillId="34" borderId="16" xfId="0" applyFont="1" applyFill="1" applyBorder="1" applyAlignment="1">
      <alignment horizontal="centerContinuous"/>
    </xf>
    <xf numFmtId="0" fontId="5" fillId="31" borderId="17" xfId="0" applyFont="1" applyFill="1" applyBorder="1" applyAlignment="1">
      <alignment horizontal="centerContinuous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2" fillId="37" borderId="20" xfId="0" applyFont="1" applyFill="1" applyBorder="1" applyAlignment="1">
      <alignment horizontal="center" vertical="center"/>
    </xf>
    <xf numFmtId="0" fontId="22" fillId="37" borderId="21" xfId="0" applyFont="1" applyFill="1" applyBorder="1" applyAlignment="1">
      <alignment horizontal="center" vertical="center"/>
    </xf>
    <xf numFmtId="0" fontId="22" fillId="37" borderId="22" xfId="0" applyFont="1" applyFill="1" applyBorder="1" applyAlignment="1">
      <alignment horizontal="center" vertical="center"/>
    </xf>
    <xf numFmtId="0" fontId="22" fillId="37" borderId="23" xfId="0" applyFont="1" applyFill="1" applyBorder="1" applyAlignment="1">
      <alignment horizontal="center" vertical="center"/>
    </xf>
    <xf numFmtId="0" fontId="22" fillId="37" borderId="24" xfId="0" applyFont="1" applyFill="1" applyBorder="1" applyAlignment="1">
      <alignment horizontal="center" vertical="center"/>
    </xf>
    <xf numFmtId="0" fontId="22" fillId="37" borderId="25" xfId="0" applyFont="1" applyFill="1" applyBorder="1" applyAlignment="1">
      <alignment horizontal="center" vertical="center"/>
    </xf>
    <xf numFmtId="0" fontId="6" fillId="0" borderId="0" xfId="0" applyFont="1"/>
  </cellXfs>
  <cellStyles count="53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Percent" xfId="20"/>
    <cellStyle name="Currency" xfId="21"/>
    <cellStyle name="Currency [0]" xfId="22"/>
    <cellStyle name="Comma" xfId="23"/>
    <cellStyle name="Comma [0]" xfId="24"/>
    <cellStyle name="Normal_Sheet1" xfId="25"/>
    <cellStyle name="Title" xfId="26"/>
    <cellStyle name="Heading 1" xfId="27"/>
    <cellStyle name="Heading 2" xfId="28"/>
    <cellStyle name="Heading 3" xfId="29"/>
    <cellStyle name="Heading 4" xfId="30"/>
    <cellStyle name="Good" xfId="31"/>
    <cellStyle name="Bad" xfId="32"/>
    <cellStyle name="Neutral" xfId="33"/>
    <cellStyle name="Input" xfId="34"/>
    <cellStyle name="Output" xfId="35"/>
    <cellStyle name="Calculation" xfId="36"/>
    <cellStyle name="Linked Cell" xfId="37"/>
    <cellStyle name="Check Cell" xfId="38"/>
    <cellStyle name="Warning Text" xfId="39"/>
    <cellStyle name="Note" xfId="40"/>
    <cellStyle name="Explanatory Text" xfId="41"/>
    <cellStyle name="Total" xfId="42"/>
    <cellStyle name="Accent1" xfId="43"/>
    <cellStyle name="20% - Accent1" xfId="44"/>
    <cellStyle name="40% - Accent1" xfId="45"/>
    <cellStyle name="60% - Accent1" xfId="46"/>
    <cellStyle name="Accent2" xfId="47"/>
    <cellStyle name="20% - Accent2" xfId="48"/>
    <cellStyle name="40% - Accent2" xfId="49"/>
    <cellStyle name="60% - Accent2" xfId="50"/>
    <cellStyle name="Accent3" xfId="51"/>
    <cellStyle name="20% - Accent3" xfId="52"/>
    <cellStyle name="40% - Accent3" xfId="53"/>
    <cellStyle name="60% - Accent3" xfId="54"/>
    <cellStyle name="Accent4" xfId="55"/>
    <cellStyle name="20% - Accent4" xfId="56"/>
    <cellStyle name="40% - Accent4" xfId="57"/>
    <cellStyle name="60% - Accent4" xfId="58"/>
    <cellStyle name="Accent5" xfId="59"/>
    <cellStyle name="20% - Accent5" xfId="60"/>
    <cellStyle name="40% - Accent5" xfId="61"/>
    <cellStyle name="60% - Accent5" xfId="62"/>
    <cellStyle name="Accent6" xfId="63"/>
    <cellStyle name="20% - Accent6" xfId="64"/>
    <cellStyle name="40% - Accent6" xfId="65"/>
    <cellStyle name="60% - Accent6" xfId="6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s://english.kelerkszf.hu/Gasmarket/Key%20documents/Announcements/Margin%20parameters" TargetMode="External" /><Relationship Id="rId2" Type="http://schemas.openxmlformats.org/officeDocument/2006/relationships/image" Target="../media/image1.jpeg" /><Relationship Id="rId3" Type="http://schemas.openxmlformats.org/officeDocument/2006/relationships/hyperlink" Target="https://english.kelerkszf.hu" TargetMode="Externa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5</xdr:col>
      <xdr:colOff>314737</xdr:colOff>
      <xdr:row>13</xdr:row>
      <xdr:rowOff>33131</xdr:rowOff>
    </xdr:from>
    <xdr:to>
      <xdr:col>6</xdr:col>
      <xdr:colOff>1474303</xdr:colOff>
      <xdr:row>15</xdr:row>
      <xdr:rowOff>124241</xdr:rowOff>
    </xdr:to>
    <xdr:sp macro="">
      <xdr:nvSpPr>
        <xdr:cNvPr id="2" name="TextBox 1">
          <a:hlinkClick r:id="rId1"/>
        </xdr:cNvPr>
        <xdr:cNvSpPr txBox="1"/>
      </xdr:nvSpPr>
      <xdr:spPr>
        <a:xfrm>
          <a:off x="9096375" y="2457450"/>
          <a:ext cx="2247900" cy="457200"/>
        </a:xfrm>
        <a:prstGeom prst="rect"/>
        <a:solidFill>
          <a:srgbClr val="C1E5F5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kern="1200">
              <a:solidFill>
                <a:schemeClr val="accent1"/>
              </a:solidFill>
            </a:rPr>
            <a:t>KELER CCP'S MARGIN PARAMETERS</a:t>
          </a:r>
          <a:r>
            <a:rPr lang="hu-HU" sz="1100" b="1" kern="1200">
              <a:solidFill>
                <a:schemeClr val="accent1"/>
              </a:solidFill>
            </a:rPr>
            <a:t> LINK</a:t>
          </a:r>
        </a:p>
      </xdr:txBody>
    </xdr:sp>
    <xdr:clientData/>
  </xdr:twoCellAnchor>
  <xdr:twoCellAnchor>
    <xdr:from>
      <xdr:col>5</xdr:col>
      <xdr:colOff>39756</xdr:colOff>
      <xdr:row>16</xdr:row>
      <xdr:rowOff>60463</xdr:rowOff>
    </xdr:from>
    <xdr:to>
      <xdr:col>7</xdr:col>
      <xdr:colOff>2882347</xdr:colOff>
      <xdr:row>26</xdr:row>
      <xdr:rowOff>16566</xdr:rowOff>
    </xdr:to>
    <xdr:sp macro="">
      <xdr:nvSpPr>
        <xdr:cNvPr id="3" name="TextBox 2"/>
        <xdr:cNvSpPr txBox="1"/>
      </xdr:nvSpPr>
      <xdr:spPr>
        <a:xfrm>
          <a:off x="8820150" y="3028950"/>
          <a:ext cx="5715000" cy="1771650"/>
        </a:xfrm>
        <a:prstGeom prst="rect"/>
        <a:solidFill>
          <a:srgbClr val="C1E5F5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r>
            <a:rPr lang="hu-HU" sz="1100" i="1" u="sng" kern="1200"/>
            <a:t>Instruction</a:t>
          </a:r>
          <a:r>
            <a:rPr lang="hu-HU" sz="1100" i="1" u="sng" kern="1200" baseline="0"/>
            <a:t>s for the BGH Initial Margin calculator:</a:t>
          </a:r>
        </a:p>
        <a:p>
          <a:endParaRPr lang="hu-HU" sz="1100" i="1" kern="1200" baseline="0"/>
        </a:p>
        <a:p>
          <a:r>
            <a:rPr lang="hu-HU" sz="1100" i="1" kern="1200" baseline="0"/>
            <a:t>1. Fill in your open contract(s) data in column A-C of the DATA tab.</a:t>
          </a:r>
        </a:p>
        <a:p>
          <a:r>
            <a:rPr lang="hu-HU" sz="1100" i="1" kern="1200" baseline="0"/>
            <a:t>	- Choose the product type from the dropdown list in column B.</a:t>
          </a:r>
        </a:p>
        <a:p>
          <a:r>
            <a:rPr lang="hu-HU" sz="1100" i="1" kern="1200" baseline="0"/>
            <a:t>	- Fill in your </a:t>
          </a:r>
          <a:r>
            <a:rPr lang="hu-HU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end of the day BGH market net positions.</a:t>
          </a:r>
          <a:endParaRPr lang="hu-HU" sz="1100" i="1" kern="1200" baseline="0"/>
        </a:p>
        <a:p>
          <a:r>
            <a:rPr lang="hu-HU" sz="1100" i="1" kern="1200" baseline="0"/>
            <a:t>	- Make sure that each instruments are added to separate rows and with the 	correct direction: (+) for buy and (-) for sell contracts.</a:t>
          </a:r>
        </a:p>
        <a:p>
          <a:r>
            <a:rPr lang="hu-HU" sz="1100" i="1" kern="1200" baseline="0"/>
            <a:t>2. Download the most recent margin parameters file from KELER CCP's website and update the  table starting in cell F3 of the DATA tab.</a:t>
          </a:r>
        </a:p>
        <a:p>
          <a:r>
            <a:rPr lang="hu-HU" sz="1100" i="1" kern="1200"/>
            <a:t>3. The portfolio-level</a:t>
          </a:r>
          <a:r>
            <a:rPr lang="hu-HU" sz="1100" i="1" kern="1200" baseline="0"/>
            <a:t> </a:t>
          </a:r>
          <a:r>
            <a:rPr lang="hu-HU" sz="1100" i="1" kern="1200"/>
            <a:t>initial margin is calculated in cell H10.</a:t>
          </a:r>
          <a:endParaRPr lang="en-US" sz="1100" i="1" kern="1200"/>
        </a:p>
      </xdr:txBody>
    </xdr:sp>
    <xdr:clientData/>
  </xdr:twoCellAnchor>
  <xdr:twoCellAnchor editAs="oneCell">
    <xdr:from>
      <xdr:col>7</xdr:col>
      <xdr:colOff>505241</xdr:colOff>
      <xdr:row>13</xdr:row>
      <xdr:rowOff>16566</xdr:rowOff>
    </xdr:from>
    <xdr:to>
      <xdr:col>7</xdr:col>
      <xdr:colOff>2457866</xdr:colOff>
      <xdr:row>15</xdr:row>
      <xdr:rowOff>164345</xdr:rowOff>
    </xdr:to>
    <xdr:pic>
      <xdr:nvPicPr>
        <xdr:cNvPr id="4" name="officeArt object" descr="kelerccpneves">
          <a:hlinkClick r:id="rId3"/>
        </xdr:cNvPr>
        <xdr:cNvPicPr>
          <a:picLocks noChangeAspect="1"/>
        </xdr:cNvPicPr>
      </xdr:nvPicPr>
      <xdr:blipFill>
        <a:blip r:embed="rId2"/>
        <a:srcRect l="5969" t="31488" r="69882" b="19808"/>
        <a:stretch>
          <a:fillRect/>
        </a:stretch>
      </xdr:blipFill>
      <xdr:spPr>
        <a:xfrm>
          <a:off x="12153900" y="2447925"/>
          <a:ext cx="1952625" cy="514350"/>
        </a:xfrm>
        <a:prstGeom prst="rect"/>
        <a:ln w="12700" cap="flat"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BDDAE-6A0C-4616-AA44-2CFCA1F47C18}">
  <sheetPr>
    <tabColor rgb="FFFFFF00"/>
  </sheetPr>
  <dimension ref="A1:J102"/>
  <sheetViews>
    <sheetView tabSelected="1" zoomScale="115" zoomScaleNormal="115" workbookViewId="0" topLeftCell="A1">
      <selection pane="topLeft" activeCell="J4" sqref="A3:J4"/>
    </sheetView>
  </sheetViews>
  <sheetFormatPr defaultColWidth="9" defaultRowHeight="14.25"/>
  <cols>
    <col min="1" max="1" width="24.875" bestFit="1" customWidth="1"/>
    <col min="2" max="2" width="21.75" customWidth="1"/>
    <col min="3" max="3" width="27.375" bestFit="1" customWidth="1"/>
    <col min="4" max="4" width="38.25" style="21" customWidth="1"/>
    <col min="5" max="5" width="3" customWidth="1"/>
    <col min="6" max="6" width="14.25" bestFit="1" customWidth="1"/>
    <col min="7" max="7" width="23.375" bestFit="1" customWidth="1"/>
    <col min="8" max="8" width="38.5" bestFit="1" customWidth="1"/>
    <col min="9" max="9" width="36.375" bestFit="1" customWidth="1"/>
    <col min="10" max="10" width="23.125" customWidth="1"/>
    <col min="11" max="11" width="25.125" customWidth="1"/>
    <col min="12" max="12" width="26.375" bestFit="1" customWidth="1"/>
    <col min="13" max="13" width="30.125" bestFit="1" customWidth="1"/>
  </cols>
  <sheetData>
    <row r="1" spans="1:10" s="21" customFormat="1" ht="14.25">
      <c r="A1" s="26" t="s">
        <v>27</v>
      </c>
      <c r="B1" s="27"/>
      <c r="C1" s="27"/>
      <c r="D1" s="27"/>
      <c r="E1" s="27"/>
      <c r="F1" s="27"/>
      <c r="G1" s="27"/>
      <c r="H1" s="28"/>
      <c r="J1" s="32" t="s">
        <v>32</v>
      </c>
    </row>
    <row r="2" spans="1:10" s="21" customFormat="1" ht="15" thickBot="1">
      <c r="A2" s="29"/>
      <c r="B2" s="30"/>
      <c r="C2" s="30"/>
      <c r="D2" s="30"/>
      <c r="E2" s="30"/>
      <c r="F2" s="30"/>
      <c r="G2" s="30"/>
      <c r="H2" s="31"/>
      <c r="J2" s="32" t="s">
        <v>30</v>
      </c>
    </row>
    <row r="3" spans="1:10" ht="15.75" thickBot="1">
      <c r="A3" s="10" t="s">
        <v>12</v>
      </c>
      <c r="B3" s="11"/>
      <c r="C3" s="22"/>
      <c r="D3" s="23" t="s">
        <v>25</v>
      </c>
      <c r="F3" s="7" t="s">
        <v>26</v>
      </c>
      <c r="G3" s="8"/>
      <c r="H3" s="9"/>
      <c r="J3" s="32" t="s">
        <v>31</v>
      </c>
    </row>
    <row r="4" spans="1:8" ht="15.75" thickBot="1">
      <c r="A4" s="24" t="s">
        <v>29</v>
      </c>
      <c r="B4" s="25" t="s">
        <v>9</v>
      </c>
      <c r="C4" s="25" t="s">
        <v>28</v>
      </c>
      <c r="D4" s="25" t="s">
        <v>24</v>
      </c>
      <c r="F4" s="17" t="s">
        <v>0</v>
      </c>
      <c r="G4" s="17" t="s">
        <v>7</v>
      </c>
      <c r="H4" s="17" t="s">
        <v>8</v>
      </c>
    </row>
    <row r="5" spans="1:8" ht="14.25">
      <c r="A5" s="16" t="s">
        <v>11</v>
      </c>
      <c r="B5" s="4" t="s">
        <v>4</v>
      </c>
      <c r="C5" s="5">
        <v>1</v>
      </c>
      <c r="D5" s="19">
        <f>_xlfn.IFNA(ABS(C5)*VLOOKUP(VLOOKUP(B5,CombinedCode!A:B,2,0),$F$5:$H$9,3,0),"")</f>
        <v>160</v>
      </c>
      <c r="F5" s="3" t="s">
        <v>13</v>
      </c>
      <c r="G5" s="3" t="s">
        <v>14</v>
      </c>
      <c r="H5" s="3">
        <v>160</v>
      </c>
    </row>
    <row r="6" spans="1:8" ht="14.25">
      <c r="A6" s="3"/>
      <c r="B6" s="3" t="s">
        <v>5</v>
      </c>
      <c r="C6" s="6">
        <v>10</v>
      </c>
      <c r="D6" s="19">
        <f>_xlfn.IFNA(ABS(C6)*VLOOKUP(VLOOKUP(B6,CombinedCode!A:B,2,0),$F$5:$H$9,3,0),"")</f>
        <v>26080</v>
      </c>
      <c r="F6" s="3" t="s">
        <v>15</v>
      </c>
      <c r="G6" s="3" t="s">
        <v>16</v>
      </c>
      <c r="H6" s="3">
        <v>40</v>
      </c>
    </row>
    <row r="7" spans="1:8" ht="14.25">
      <c r="A7" s="3"/>
      <c r="B7" s="3" t="s">
        <v>4</v>
      </c>
      <c r="C7" s="6">
        <v>-5</v>
      </c>
      <c r="D7" s="19">
        <f>_xlfn.IFNA(ABS(C7)*VLOOKUP(VLOOKUP(B7,CombinedCode!A:B,2,0),$F$5:$H$9,3,0),"")</f>
        <v>800</v>
      </c>
      <c r="F7" s="3" t="s">
        <v>17</v>
      </c>
      <c r="G7" s="3" t="s">
        <v>18</v>
      </c>
      <c r="H7" s="3">
        <v>995</v>
      </c>
    </row>
    <row r="8" spans="1:8" ht="14.25">
      <c r="A8" s="3"/>
      <c r="B8" s="3" t="s">
        <v>5</v>
      </c>
      <c r="C8" s="6">
        <v>-8</v>
      </c>
      <c r="D8" s="19">
        <f>_xlfn.IFNA(ABS(C8)*VLOOKUP(VLOOKUP(B8,CombinedCode!A:B,2,0),$F$5:$H$9,3,0),"")</f>
        <v>20864</v>
      </c>
      <c r="F8" s="3" t="s">
        <v>19</v>
      </c>
      <c r="G8" s="3" t="s">
        <v>20</v>
      </c>
      <c r="H8" s="3">
        <v>2608</v>
      </c>
    </row>
    <row r="9" spans="1:8" ht="14.25">
      <c r="A9" s="3"/>
      <c r="B9" s="3"/>
      <c r="C9" s="3"/>
      <c r="D9" s="19" t="str">
        <f>_xlfn.IFNA(ABS(C9)*VLOOKUP(VLOOKUP(B9,CombinedCode!A:B,2,0),$F$5:$H$9,3,0),"")</f>
        <v/>
      </c>
      <c r="F9" s="3" t="s">
        <v>21</v>
      </c>
      <c r="G9" s="3" t="s">
        <v>22</v>
      </c>
      <c r="H9" s="3">
        <v>2962</v>
      </c>
    </row>
    <row r="10" spans="1:4" ht="14.25">
      <c r="A10" s="3"/>
      <c r="B10" s="3"/>
      <c r="C10" s="3"/>
      <c r="D10" s="19" t="str">
        <f>_xlfn.IFNA(ABS(C10)*VLOOKUP(VLOOKUP(B10,CombinedCode!A:B,2,0),$F$5:$H$9,3,0),"")</f>
        <v/>
      </c>
    </row>
    <row r="11" spans="1:9" ht="15" thickBot="1">
      <c r="A11" s="3"/>
      <c r="B11" s="3"/>
      <c r="C11" s="3"/>
      <c r="D11" s="19" t="str">
        <f>_xlfn.IFNA(ABS(C11)*VLOOKUP(VLOOKUP(B11,CombinedCode!A:B,2,0),$F$5:$H$9,3,0),"")</f>
        <v/>
      </c>
      <c r="F11" s="21"/>
      <c r="G11" s="21"/>
      <c r="H11" s="21"/>
      <c r="I11" s="21"/>
    </row>
    <row r="12" spans="1:9" ht="15.75" thickBot="1">
      <c r="A12" s="3"/>
      <c r="B12" s="3"/>
      <c r="C12" s="3"/>
      <c r="D12" s="19" t="str">
        <f>_xlfn.IFNA(ABS(C12)*VLOOKUP(VLOOKUP(B12,CombinedCode!A:B,2,0),$F$5:$H$9,3,0),"")</f>
        <v/>
      </c>
      <c r="F12" s="12" t="s">
        <v>10</v>
      </c>
      <c r="G12" s="13"/>
      <c r="H12" s="14">
        <f>SUM(D5:D102)</f>
        <v>47904</v>
      </c>
      <c r="I12" s="18"/>
    </row>
    <row r="13" spans="1:9" ht="14.25">
      <c r="A13" s="3"/>
      <c r="B13" s="3"/>
      <c r="C13" s="3"/>
      <c r="D13" s="19" t="str">
        <f>_xlfn.IFNA(ABS(C13)*VLOOKUP(VLOOKUP(B13,CombinedCode!A:B,2,0),$F$5:$H$9,3,0),"")</f>
        <v/>
      </c>
      <c r="F13" s="21"/>
      <c r="G13" s="21"/>
      <c r="H13" s="21"/>
      <c r="I13" s="21"/>
    </row>
    <row r="14" spans="1:9" ht="14.25">
      <c r="A14" s="3"/>
      <c r="B14" s="3"/>
      <c r="C14" s="3"/>
      <c r="D14" s="19" t="str">
        <f>_xlfn.IFNA(ABS(C14)*VLOOKUP(VLOOKUP(B14,CombinedCode!A:B,2,0),$F$5:$H$9,3,0),"")</f>
        <v/>
      </c>
      <c r="F14" s="21"/>
      <c r="G14" s="21"/>
      <c r="H14" s="21"/>
      <c r="I14" s="21"/>
    </row>
    <row r="15" spans="1:9" ht="14.25">
      <c r="A15" s="3"/>
      <c r="B15" s="3"/>
      <c r="C15" s="3"/>
      <c r="D15" s="19" t="str">
        <f>_xlfn.IFNA(ABS(C15)*VLOOKUP(VLOOKUP(B15,CombinedCode!A:B,2,0),$F$5:$H$9,3,0),"")</f>
        <v/>
      </c>
      <c r="F15" s="21"/>
      <c r="G15" s="21"/>
      <c r="H15" s="21"/>
      <c r="I15" s="21"/>
    </row>
    <row r="16" spans="1:9" ht="14.25">
      <c r="A16" s="3"/>
      <c r="B16" s="3"/>
      <c r="C16" s="3"/>
      <c r="D16" s="19" t="str">
        <f>_xlfn.IFNA(ABS(C16)*VLOOKUP(VLOOKUP(B16,CombinedCode!A:B,2,0),$F$5:$H$9,3,0),"")</f>
        <v/>
      </c>
      <c r="F16" s="21"/>
      <c r="G16" s="21"/>
      <c r="H16" s="21"/>
      <c r="I16" s="21"/>
    </row>
    <row r="17" spans="1:9" ht="14.25">
      <c r="A17" s="3"/>
      <c r="B17" s="3"/>
      <c r="C17" s="3"/>
      <c r="D17" s="19" t="str">
        <f>_xlfn.IFNA(ABS(C17)*VLOOKUP(VLOOKUP(B17,CombinedCode!A:B,2,0),$F$5:$H$9,3,0),"")</f>
        <v/>
      </c>
      <c r="F17" s="21"/>
      <c r="G17" s="21"/>
      <c r="H17" s="21"/>
      <c r="I17" s="21"/>
    </row>
    <row r="18" spans="1:9" ht="14.25">
      <c r="A18" s="3"/>
      <c r="B18" s="3"/>
      <c r="C18" s="3"/>
      <c r="D18" s="19" t="str">
        <f>_xlfn.IFNA(ABS(C18)*VLOOKUP(VLOOKUP(B18,CombinedCode!A:B,2,0),$F$5:$H$9,3,0),"")</f>
        <v/>
      </c>
      <c r="F18" s="21"/>
      <c r="G18" s="21"/>
      <c r="H18" s="21"/>
      <c r="I18" s="21"/>
    </row>
    <row r="19" spans="1:4" ht="14.25">
      <c r="A19" s="3"/>
      <c r="B19" s="3"/>
      <c r="C19" s="3"/>
      <c r="D19" s="19" t="str">
        <f>_xlfn.IFNA(ABS(C19)*VLOOKUP(VLOOKUP(B19,CombinedCode!A:B,2,0),$F$5:$H$9,3,0),"")</f>
        <v/>
      </c>
    </row>
    <row r="20" spans="1:8" ht="14.25">
      <c r="A20" s="3"/>
      <c r="B20" s="3"/>
      <c r="C20" s="3"/>
      <c r="D20" s="19" t="str">
        <f>_xlfn.IFNA(ABS(C20)*VLOOKUP(VLOOKUP(B20,CombinedCode!A:B,2,0),$F$5:$H$9,3,0),"")</f>
        <v/>
      </c>
      <c r="H20" s="15"/>
    </row>
    <row r="21" spans="1:4" ht="14.25">
      <c r="A21" s="3"/>
      <c r="B21" s="3"/>
      <c r="C21" s="3"/>
      <c r="D21" s="19" t="str">
        <f>_xlfn.IFNA(ABS(C21)*VLOOKUP(VLOOKUP(B21,CombinedCode!A:B,2,0),$F$5:$H$9,3,0),"")</f>
        <v/>
      </c>
    </row>
    <row r="22" spans="1:4" ht="14.25">
      <c r="A22" s="3"/>
      <c r="B22" s="3"/>
      <c r="C22" s="3"/>
      <c r="D22" s="19" t="str">
        <f>_xlfn.IFNA(ABS(C22)*VLOOKUP(VLOOKUP(B22,CombinedCode!A:B,2,0),$F$5:$H$9,3,0),"")</f>
        <v/>
      </c>
    </row>
    <row r="23" spans="1:4" ht="14.25">
      <c r="A23" s="3"/>
      <c r="B23" s="3"/>
      <c r="C23" s="3"/>
      <c r="D23" s="19" t="str">
        <f>_xlfn.IFNA(ABS(C23)*VLOOKUP(VLOOKUP(B23,CombinedCode!A:B,2,0),$F$5:$H$9,3,0),"")</f>
        <v/>
      </c>
    </row>
    <row r="24" spans="1:4" ht="14.25">
      <c r="A24" s="3"/>
      <c r="B24" s="3"/>
      <c r="C24" s="3"/>
      <c r="D24" s="19" t="str">
        <f>_xlfn.IFNA(ABS(C24)*VLOOKUP(VLOOKUP(B24,CombinedCode!A:B,2,0),$F$5:$H$9,3,0),"")</f>
        <v/>
      </c>
    </row>
    <row r="25" spans="1:4" ht="14.25">
      <c r="A25" s="3"/>
      <c r="B25" s="3"/>
      <c r="C25" s="3"/>
      <c r="D25" s="19" t="str">
        <f>_xlfn.IFNA(ABS(C25)*VLOOKUP(VLOOKUP(B25,CombinedCode!A:B,2,0),$F$5:$H$9,3,0),"")</f>
        <v/>
      </c>
    </row>
    <row r="26" spans="1:4" ht="14.25">
      <c r="A26" s="3"/>
      <c r="B26" s="3"/>
      <c r="C26" s="3"/>
      <c r="D26" s="19" t="str">
        <f>_xlfn.IFNA(ABS(C26)*VLOOKUP(VLOOKUP(B26,CombinedCode!A:B,2,0),$F$5:$H$9,3,0),"")</f>
        <v/>
      </c>
    </row>
    <row r="27" spans="1:4" ht="14.25">
      <c r="A27" s="3"/>
      <c r="B27" s="3"/>
      <c r="C27" s="3"/>
      <c r="D27" s="19" t="str">
        <f>_xlfn.IFNA(ABS(C27)*VLOOKUP(VLOOKUP(B27,CombinedCode!A:B,2,0),$F$5:$H$9,3,0),"")</f>
        <v/>
      </c>
    </row>
    <row r="28" spans="1:4" ht="14.25">
      <c r="A28" s="3"/>
      <c r="B28" s="3"/>
      <c r="C28" s="3"/>
      <c r="D28" s="19" t="str">
        <f>_xlfn.IFNA(ABS(C28)*VLOOKUP(VLOOKUP(B28,CombinedCode!A:B,2,0),$F$5:$H$9,3,0),"")</f>
        <v/>
      </c>
    </row>
    <row r="29" spans="1:4" ht="14.25">
      <c r="A29" s="3"/>
      <c r="B29" s="3"/>
      <c r="C29" s="3"/>
      <c r="D29" s="19" t="str">
        <f>_xlfn.IFNA(ABS(C29)*VLOOKUP(VLOOKUP(B29,CombinedCode!A:B,2,0),$F$5:$H$9,3,0),"")</f>
        <v/>
      </c>
    </row>
    <row r="30" spans="1:4" ht="14.25">
      <c r="A30" s="3"/>
      <c r="B30" s="3"/>
      <c r="C30" s="3"/>
      <c r="D30" s="19" t="str">
        <f>_xlfn.IFNA(ABS(C30)*VLOOKUP(VLOOKUP(B30,CombinedCode!A:B,2,0),$F$5:$H$9,3,0),"")</f>
        <v/>
      </c>
    </row>
    <row r="31" spans="1:4" ht="14.25">
      <c r="A31" s="3"/>
      <c r="B31" s="3"/>
      <c r="C31" s="3"/>
      <c r="D31" s="19" t="str">
        <f>_xlfn.IFNA(ABS(C31)*VLOOKUP(VLOOKUP(B31,CombinedCode!A:B,2,0),$F$5:$H$9,3,0),"")</f>
        <v/>
      </c>
    </row>
    <row r="32" spans="1:4" ht="14.25">
      <c r="A32" s="3"/>
      <c r="B32" s="3"/>
      <c r="C32" s="3"/>
      <c r="D32" s="19" t="str">
        <f>_xlfn.IFNA(ABS(C32)*VLOOKUP(VLOOKUP(B32,CombinedCode!A:B,2,0),$F$5:$H$9,3,0),"")</f>
        <v/>
      </c>
    </row>
    <row r="33" spans="1:4" ht="14.25">
      <c r="A33" s="3"/>
      <c r="B33" s="3"/>
      <c r="C33" s="3"/>
      <c r="D33" s="19" t="str">
        <f>_xlfn.IFNA(ABS(C33)*VLOOKUP(VLOOKUP(B33,CombinedCode!A:B,2,0),$F$5:$H$9,3,0),"")</f>
        <v/>
      </c>
    </row>
    <row r="34" spans="1:4" ht="14.25">
      <c r="A34" s="3"/>
      <c r="B34" s="3"/>
      <c r="C34" s="3"/>
      <c r="D34" s="19" t="str">
        <f>_xlfn.IFNA(ABS(C34)*VLOOKUP(VLOOKUP(B34,CombinedCode!A:B,2,0),$F$5:$H$9,3,0),"")</f>
        <v/>
      </c>
    </row>
    <row r="35" spans="1:4" ht="14.25">
      <c r="A35" s="3"/>
      <c r="B35" s="3"/>
      <c r="C35" s="3"/>
      <c r="D35" s="19" t="str">
        <f>_xlfn.IFNA(ABS(C35)*VLOOKUP(VLOOKUP(B35,CombinedCode!A:B,2,0),$F$5:$H$9,3,0),"")</f>
        <v/>
      </c>
    </row>
    <row r="36" spans="1:4" ht="14.25">
      <c r="A36" s="3"/>
      <c r="B36" s="3"/>
      <c r="C36" s="3"/>
      <c r="D36" s="19" t="str">
        <f>_xlfn.IFNA(ABS(C36)*VLOOKUP(VLOOKUP(B36,CombinedCode!A:B,2,0),$F$5:$H$9,3,0),"")</f>
        <v/>
      </c>
    </row>
    <row r="37" spans="1:4" ht="14.25">
      <c r="A37" s="3"/>
      <c r="B37" s="3"/>
      <c r="C37" s="3"/>
      <c r="D37" s="19" t="str">
        <f>_xlfn.IFNA(ABS(C37)*VLOOKUP(VLOOKUP(B37,CombinedCode!A:B,2,0),$F$5:$H$9,3,0),"")</f>
        <v/>
      </c>
    </row>
    <row r="38" spans="1:4" ht="14.25">
      <c r="A38" s="3"/>
      <c r="B38" s="3"/>
      <c r="C38" s="3"/>
      <c r="D38" s="19" t="str">
        <f>_xlfn.IFNA(ABS(C38)*VLOOKUP(VLOOKUP(B38,CombinedCode!A:B,2,0),$F$5:$H$9,3,0),"")</f>
        <v/>
      </c>
    </row>
    <row r="39" spans="1:4" ht="14.25">
      <c r="A39" s="3"/>
      <c r="B39" s="3"/>
      <c r="C39" s="3"/>
      <c r="D39" s="19" t="str">
        <f>_xlfn.IFNA(ABS(C39)*VLOOKUP(VLOOKUP(B39,CombinedCode!A:B,2,0),$F$5:$H$9,3,0),"")</f>
        <v/>
      </c>
    </row>
    <row r="40" spans="1:4" ht="14.25">
      <c r="A40" s="3"/>
      <c r="B40" s="3"/>
      <c r="C40" s="3"/>
      <c r="D40" s="19" t="str">
        <f>_xlfn.IFNA(ABS(C40)*VLOOKUP(VLOOKUP(B40,CombinedCode!A:B,2,0),$F$5:$H$9,3,0),"")</f>
        <v/>
      </c>
    </row>
    <row r="41" spans="1:4" ht="14.25">
      <c r="A41" s="3"/>
      <c r="B41" s="3"/>
      <c r="C41" s="3"/>
      <c r="D41" s="19" t="str">
        <f>_xlfn.IFNA(ABS(C41)*VLOOKUP(VLOOKUP(B41,CombinedCode!A:B,2,0),$F$5:$H$9,3,0),"")</f>
        <v/>
      </c>
    </row>
    <row r="42" spans="1:4" ht="14.25">
      <c r="A42" s="3"/>
      <c r="B42" s="3"/>
      <c r="C42" s="3"/>
      <c r="D42" s="19" t="str">
        <f>_xlfn.IFNA(ABS(C42)*VLOOKUP(VLOOKUP(B42,CombinedCode!A:B,2,0),$F$5:$H$9,3,0),"")</f>
        <v/>
      </c>
    </row>
    <row r="43" spans="1:4" ht="14.25">
      <c r="A43" s="3"/>
      <c r="B43" s="3"/>
      <c r="C43" s="3"/>
      <c r="D43" s="19" t="str">
        <f>_xlfn.IFNA(ABS(C43)*VLOOKUP(VLOOKUP(B43,CombinedCode!A:B,2,0),$F$5:$H$9,3,0),"")</f>
        <v/>
      </c>
    </row>
    <row r="44" spans="1:4" ht="14.25">
      <c r="A44" s="3"/>
      <c r="B44" s="3"/>
      <c r="C44" s="3"/>
      <c r="D44" s="19" t="str">
        <f>_xlfn.IFNA(ABS(C44)*VLOOKUP(VLOOKUP(B44,CombinedCode!A:B,2,0),$F$5:$H$9,3,0),"")</f>
        <v/>
      </c>
    </row>
    <row r="45" spans="1:4" ht="14.25">
      <c r="A45" s="3"/>
      <c r="B45" s="3"/>
      <c r="C45" s="3"/>
      <c r="D45" s="19" t="str">
        <f>_xlfn.IFNA(ABS(C45)*VLOOKUP(VLOOKUP(B45,CombinedCode!A:B,2,0),$F$5:$H$9,3,0),"")</f>
        <v/>
      </c>
    </row>
    <row r="46" spans="1:4" ht="14.25">
      <c r="A46" s="3"/>
      <c r="B46" s="3"/>
      <c r="C46" s="3"/>
      <c r="D46" s="19" t="str">
        <f>_xlfn.IFNA(ABS(C46)*VLOOKUP(VLOOKUP(B46,CombinedCode!A:B,2,0),$F$5:$H$9,3,0),"")</f>
        <v/>
      </c>
    </row>
    <row r="47" spans="1:4" ht="14.25">
      <c r="A47" s="3"/>
      <c r="B47" s="3"/>
      <c r="C47" s="3"/>
      <c r="D47" s="19" t="str">
        <f>_xlfn.IFNA(ABS(C47)*VLOOKUP(VLOOKUP(B47,CombinedCode!A:B,2,0),$F$5:$H$9,3,0),"")</f>
        <v/>
      </c>
    </row>
    <row r="48" spans="1:4" ht="14.25">
      <c r="A48" s="3"/>
      <c r="B48" s="3"/>
      <c r="C48" s="3"/>
      <c r="D48" s="19" t="str">
        <f>_xlfn.IFNA(ABS(C48)*VLOOKUP(VLOOKUP(B48,CombinedCode!A:B,2,0),$F$5:$H$9,3,0),"")</f>
        <v/>
      </c>
    </row>
    <row r="49" spans="1:4" ht="14.25">
      <c r="A49" s="3"/>
      <c r="B49" s="3"/>
      <c r="C49" s="3"/>
      <c r="D49" s="19" t="str">
        <f>_xlfn.IFNA(ABS(C49)*VLOOKUP(VLOOKUP(B49,CombinedCode!A:B,2,0),$F$5:$H$9,3,0),"")</f>
        <v/>
      </c>
    </row>
    <row r="50" spans="1:4" ht="14.25">
      <c r="A50" s="3"/>
      <c r="B50" s="3"/>
      <c r="C50" s="3"/>
      <c r="D50" s="19" t="str">
        <f>_xlfn.IFNA(ABS(C50)*VLOOKUP(VLOOKUP(B50,CombinedCode!A:B,2,0),$F$5:$H$9,3,0),"")</f>
        <v/>
      </c>
    </row>
    <row r="51" spans="1:4" ht="14.25">
      <c r="A51" s="3"/>
      <c r="B51" s="3"/>
      <c r="C51" s="3"/>
      <c r="D51" s="19" t="str">
        <f>_xlfn.IFNA(ABS(C51)*VLOOKUP(VLOOKUP(B51,CombinedCode!A:B,2,0),$F$5:$H$9,3,0),"")</f>
        <v/>
      </c>
    </row>
    <row r="52" spans="1:4" ht="14.25">
      <c r="A52" s="3"/>
      <c r="B52" s="3"/>
      <c r="C52" s="3"/>
      <c r="D52" s="19" t="str">
        <f>_xlfn.IFNA(ABS(C52)*VLOOKUP(VLOOKUP(B52,CombinedCode!A:B,2,0),$F$5:$H$9,3,0),"")</f>
        <v/>
      </c>
    </row>
    <row r="53" spans="1:4" ht="14.25">
      <c r="A53" s="3"/>
      <c r="B53" s="3"/>
      <c r="C53" s="3"/>
      <c r="D53" s="19" t="str">
        <f>_xlfn.IFNA(ABS(C53)*VLOOKUP(VLOOKUP(B53,CombinedCode!A:B,2,0),$F$5:$H$9,3,0),"")</f>
        <v/>
      </c>
    </row>
    <row r="54" spans="1:4" ht="14.25">
      <c r="A54" s="3"/>
      <c r="B54" s="3"/>
      <c r="C54" s="3"/>
      <c r="D54" s="19" t="str">
        <f>_xlfn.IFNA(ABS(C54)*VLOOKUP(VLOOKUP(B54,CombinedCode!A:B,2,0),$F$5:$H$9,3,0),"")</f>
        <v/>
      </c>
    </row>
    <row r="55" spans="1:4" ht="14.25">
      <c r="A55" s="3"/>
      <c r="B55" s="3"/>
      <c r="C55" s="3"/>
      <c r="D55" s="19" t="str">
        <f>_xlfn.IFNA(ABS(C55)*VLOOKUP(VLOOKUP(B55,CombinedCode!A:B,2,0),$F$5:$H$9,3,0),"")</f>
        <v/>
      </c>
    </row>
    <row r="56" spans="1:4" ht="14.25">
      <c r="A56" s="3"/>
      <c r="B56" s="3"/>
      <c r="C56" s="3"/>
      <c r="D56" s="19" t="str">
        <f>_xlfn.IFNA(ABS(C56)*VLOOKUP(VLOOKUP(B56,CombinedCode!A:B,2,0),$F$5:$H$9,3,0),"")</f>
        <v/>
      </c>
    </row>
    <row r="57" spans="1:4" ht="14.25">
      <c r="A57" s="3"/>
      <c r="B57" s="3"/>
      <c r="C57" s="3"/>
      <c r="D57" s="19" t="str">
        <f>_xlfn.IFNA(ABS(C57)*VLOOKUP(VLOOKUP(B57,CombinedCode!A:B,2,0),$F$5:$H$9,3,0),"")</f>
        <v/>
      </c>
    </row>
    <row r="58" spans="1:4" ht="14.25">
      <c r="A58" s="3"/>
      <c r="B58" s="3"/>
      <c r="C58" s="3"/>
      <c r="D58" s="19" t="str">
        <f>_xlfn.IFNA(ABS(C58)*VLOOKUP(VLOOKUP(B58,CombinedCode!A:B,2,0),$F$5:$H$9,3,0),"")</f>
        <v/>
      </c>
    </row>
    <row r="59" spans="1:4" ht="14.25">
      <c r="A59" s="3"/>
      <c r="B59" s="3"/>
      <c r="C59" s="3"/>
      <c r="D59" s="19" t="str">
        <f>_xlfn.IFNA(ABS(C59)*VLOOKUP(VLOOKUP(B59,CombinedCode!A:B,2,0),$F$5:$H$9,3,0),"")</f>
        <v/>
      </c>
    </row>
    <row r="60" spans="1:4" ht="14.25">
      <c r="A60" s="3"/>
      <c r="B60" s="3"/>
      <c r="C60" s="3"/>
      <c r="D60" s="19" t="str">
        <f>_xlfn.IFNA(ABS(C60)*VLOOKUP(VLOOKUP(B60,CombinedCode!A:B,2,0),$F$5:$H$9,3,0),"")</f>
        <v/>
      </c>
    </row>
    <row r="61" spans="1:4" ht="14.25">
      <c r="A61" s="3"/>
      <c r="B61" s="3"/>
      <c r="C61" s="3"/>
      <c r="D61" s="19" t="str">
        <f>_xlfn.IFNA(ABS(C61)*VLOOKUP(VLOOKUP(B61,CombinedCode!A:B,2,0),$F$5:$H$9,3,0),"")</f>
        <v/>
      </c>
    </row>
    <row r="62" spans="1:4" ht="14.25">
      <c r="A62" s="3"/>
      <c r="B62" s="3"/>
      <c r="C62" s="3"/>
      <c r="D62" s="19" t="str">
        <f>_xlfn.IFNA(ABS(C62)*VLOOKUP(VLOOKUP(B62,CombinedCode!A:B,2,0),$F$5:$H$9,3,0),"")</f>
        <v/>
      </c>
    </row>
    <row r="63" spans="1:4" ht="14.25">
      <c r="A63" s="3"/>
      <c r="B63" s="3"/>
      <c r="C63" s="3"/>
      <c r="D63" s="19" t="str">
        <f>_xlfn.IFNA(ABS(C63)*VLOOKUP(VLOOKUP(B63,CombinedCode!A:B,2,0),$F$5:$H$9,3,0),"")</f>
        <v/>
      </c>
    </row>
    <row r="64" spans="1:4" ht="14.25">
      <c r="A64" s="3"/>
      <c r="B64" s="3"/>
      <c r="C64" s="3"/>
      <c r="D64" s="19" t="str">
        <f>_xlfn.IFNA(ABS(C64)*VLOOKUP(VLOOKUP(B64,CombinedCode!A:B,2,0),$F$5:$H$9,3,0),"")</f>
        <v/>
      </c>
    </row>
    <row r="65" spans="1:4" ht="14.25">
      <c r="A65" s="3"/>
      <c r="B65" s="3"/>
      <c r="C65" s="3"/>
      <c r="D65" s="19" t="str">
        <f>_xlfn.IFNA(ABS(C65)*VLOOKUP(VLOOKUP(B65,CombinedCode!A:B,2,0),$F$5:$H$9,3,0),"")</f>
        <v/>
      </c>
    </row>
    <row r="66" spans="1:4" ht="14.25">
      <c r="A66" s="3"/>
      <c r="B66" s="3"/>
      <c r="C66" s="3"/>
      <c r="D66" s="19" t="str">
        <f>_xlfn.IFNA(ABS(C66)*VLOOKUP(VLOOKUP(B66,CombinedCode!A:B,2,0),$F$5:$H$9,3,0),"")</f>
        <v/>
      </c>
    </row>
    <row r="67" spans="1:4" ht="14.25">
      <c r="A67" s="3"/>
      <c r="B67" s="3"/>
      <c r="C67" s="3"/>
      <c r="D67" s="19" t="str">
        <f>_xlfn.IFNA(ABS(C67)*VLOOKUP(VLOOKUP(B67,CombinedCode!A:B,2,0),$F$5:$H$9,3,0),"")</f>
        <v/>
      </c>
    </row>
    <row r="68" spans="1:4" ht="14.25">
      <c r="A68" s="3"/>
      <c r="B68" s="3"/>
      <c r="C68" s="3"/>
      <c r="D68" s="19" t="str">
        <f>_xlfn.IFNA(ABS(C68)*VLOOKUP(VLOOKUP(B68,CombinedCode!A:B,2,0),$F$5:$H$9,3,0),"")</f>
        <v/>
      </c>
    </row>
    <row r="69" spans="1:4" ht="14.25">
      <c r="A69" s="3"/>
      <c r="B69" s="3"/>
      <c r="C69" s="3"/>
      <c r="D69" s="19" t="str">
        <f>_xlfn.IFNA(ABS(C69)*VLOOKUP(VLOOKUP(B69,CombinedCode!A:B,2,0),$F$5:$H$9,3,0),"")</f>
        <v/>
      </c>
    </row>
    <row r="70" spans="1:4" ht="14.25">
      <c r="A70" s="3"/>
      <c r="B70" s="3"/>
      <c r="C70" s="3"/>
      <c r="D70" s="19" t="str">
        <f>_xlfn.IFNA(ABS(C70)*VLOOKUP(VLOOKUP(B70,CombinedCode!A:B,2,0),$F$5:$H$9,3,0),"")</f>
        <v/>
      </c>
    </row>
    <row r="71" spans="1:4" ht="14.25">
      <c r="A71" s="3"/>
      <c r="B71" s="3"/>
      <c r="C71" s="3"/>
      <c r="D71" s="19" t="str">
        <f>_xlfn.IFNA(ABS(C71)*VLOOKUP(VLOOKUP(B71,CombinedCode!A:B,2,0),$F$5:$H$9,3,0),"")</f>
        <v/>
      </c>
    </row>
    <row r="72" spans="1:4" ht="14.25">
      <c r="A72" s="3"/>
      <c r="B72" s="3"/>
      <c r="C72" s="3"/>
      <c r="D72" s="19" t="str">
        <f>_xlfn.IFNA(ABS(C72)*VLOOKUP(VLOOKUP(B72,CombinedCode!A:B,2,0),$F$5:$H$9,3,0),"")</f>
        <v/>
      </c>
    </row>
    <row r="73" spans="1:4" ht="14.25">
      <c r="A73" s="3"/>
      <c r="B73" s="3"/>
      <c r="C73" s="3"/>
      <c r="D73" s="19" t="str">
        <f>_xlfn.IFNA(ABS(C73)*VLOOKUP(VLOOKUP(B73,CombinedCode!A:B,2,0),$F$5:$H$9,3,0),"")</f>
        <v/>
      </c>
    </row>
    <row r="74" spans="1:4" ht="14.25">
      <c r="A74" s="3"/>
      <c r="B74" s="3"/>
      <c r="C74" s="3"/>
      <c r="D74" s="19" t="str">
        <f>_xlfn.IFNA(ABS(C74)*VLOOKUP(VLOOKUP(B74,CombinedCode!A:B,2,0),$F$5:$H$9,3,0),"")</f>
        <v/>
      </c>
    </row>
    <row r="75" spans="1:4" ht="14.25">
      <c r="A75" s="3"/>
      <c r="B75" s="3"/>
      <c r="C75" s="3"/>
      <c r="D75" s="19" t="str">
        <f>_xlfn.IFNA(ABS(C75)*VLOOKUP(VLOOKUP(B75,CombinedCode!A:B,2,0),$F$5:$H$9,3,0),"")</f>
        <v/>
      </c>
    </row>
    <row r="76" spans="1:4" ht="14.25">
      <c r="A76" s="3"/>
      <c r="B76" s="3"/>
      <c r="C76" s="3"/>
      <c r="D76" s="19" t="str">
        <f>_xlfn.IFNA(ABS(C76)*VLOOKUP(VLOOKUP(B76,CombinedCode!A:B,2,0),$F$5:$H$9,3,0),"")</f>
        <v/>
      </c>
    </row>
    <row r="77" spans="1:4" ht="14.25">
      <c r="A77" s="3"/>
      <c r="B77" s="3"/>
      <c r="C77" s="3"/>
      <c r="D77" s="19" t="str">
        <f>_xlfn.IFNA(ABS(C77)*VLOOKUP(VLOOKUP(B77,CombinedCode!A:B,2,0),$F$5:$H$9,3,0),"")</f>
        <v/>
      </c>
    </row>
    <row r="78" spans="1:4" ht="14.25">
      <c r="A78" s="3"/>
      <c r="B78" s="3"/>
      <c r="C78" s="3"/>
      <c r="D78" s="19" t="str">
        <f>_xlfn.IFNA(ABS(C78)*VLOOKUP(VLOOKUP(B78,CombinedCode!A:B,2,0),$F$5:$H$9,3,0),"")</f>
        <v/>
      </c>
    </row>
    <row r="79" spans="1:4" ht="14.25">
      <c r="A79" s="3"/>
      <c r="B79" s="3"/>
      <c r="C79" s="3"/>
      <c r="D79" s="19" t="str">
        <f>_xlfn.IFNA(ABS(C79)*VLOOKUP(VLOOKUP(B79,CombinedCode!A:B,2,0),$F$5:$H$9,3,0),"")</f>
        <v/>
      </c>
    </row>
    <row r="80" spans="1:4" ht="14.25">
      <c r="A80" s="3"/>
      <c r="B80" s="3"/>
      <c r="C80" s="3"/>
      <c r="D80" s="19" t="str">
        <f>_xlfn.IFNA(ABS(C80)*VLOOKUP(VLOOKUP(B80,CombinedCode!A:B,2,0),$F$5:$H$9,3,0),"")</f>
        <v/>
      </c>
    </row>
    <row r="81" spans="1:4" ht="14.25">
      <c r="A81" s="3"/>
      <c r="B81" s="3"/>
      <c r="C81" s="3"/>
      <c r="D81" s="19" t="str">
        <f>_xlfn.IFNA(ABS(C81)*VLOOKUP(VLOOKUP(B81,CombinedCode!A:B,2,0),$F$5:$H$9,3,0),"")</f>
        <v/>
      </c>
    </row>
    <row r="82" spans="1:4" ht="14.25">
      <c r="A82" s="3"/>
      <c r="B82" s="3"/>
      <c r="C82" s="3"/>
      <c r="D82" s="19" t="str">
        <f>_xlfn.IFNA(ABS(C82)*VLOOKUP(VLOOKUP(B82,CombinedCode!A:B,2,0),$F$5:$H$9,3,0),"")</f>
        <v/>
      </c>
    </row>
    <row r="83" spans="1:4" ht="14.25">
      <c r="A83" s="3"/>
      <c r="B83" s="3"/>
      <c r="C83" s="3"/>
      <c r="D83" s="19" t="str">
        <f>_xlfn.IFNA(ABS(C83)*VLOOKUP(VLOOKUP(B83,CombinedCode!A:B,2,0),$F$5:$H$9,3,0),"")</f>
        <v/>
      </c>
    </row>
    <row r="84" spans="1:4" ht="14.25">
      <c r="A84" s="3"/>
      <c r="B84" s="3"/>
      <c r="C84" s="3"/>
      <c r="D84" s="19" t="str">
        <f>_xlfn.IFNA(ABS(C84)*VLOOKUP(VLOOKUP(B84,CombinedCode!A:B,2,0),$F$5:$H$9,3,0),"")</f>
        <v/>
      </c>
    </row>
    <row r="85" spans="1:4" ht="14.25">
      <c r="A85" s="3"/>
      <c r="B85" s="3"/>
      <c r="C85" s="3"/>
      <c r="D85" s="19" t="str">
        <f>_xlfn.IFNA(ABS(C85)*VLOOKUP(VLOOKUP(B85,CombinedCode!A:B,2,0),$F$5:$H$9,3,0),"")</f>
        <v/>
      </c>
    </row>
    <row r="86" spans="1:4" ht="14.25">
      <c r="A86" s="3"/>
      <c r="B86" s="3"/>
      <c r="C86" s="3"/>
      <c r="D86" s="19" t="str">
        <f>_xlfn.IFNA(ABS(C86)*VLOOKUP(VLOOKUP(B86,CombinedCode!A:B,2,0),$F$5:$H$9,3,0),"")</f>
        <v/>
      </c>
    </row>
    <row r="87" spans="1:4" ht="14.25">
      <c r="A87" s="3"/>
      <c r="B87" s="3"/>
      <c r="C87" s="3"/>
      <c r="D87" s="19" t="str">
        <f>_xlfn.IFNA(ABS(C87)*VLOOKUP(VLOOKUP(B87,CombinedCode!A:B,2,0),$F$5:$H$9,3,0),"")</f>
        <v/>
      </c>
    </row>
    <row r="88" spans="1:4" ht="14.25">
      <c r="A88" s="3"/>
      <c r="B88" s="3"/>
      <c r="C88" s="3"/>
      <c r="D88" s="19" t="str">
        <f>_xlfn.IFNA(ABS(C88)*VLOOKUP(VLOOKUP(B88,CombinedCode!A:B,2,0),$F$5:$H$9,3,0),"")</f>
        <v/>
      </c>
    </row>
    <row r="89" spans="1:4" ht="14.25">
      <c r="A89" s="3"/>
      <c r="B89" s="3"/>
      <c r="C89" s="3"/>
      <c r="D89" s="19" t="str">
        <f>_xlfn.IFNA(ABS(C89)*VLOOKUP(VLOOKUP(B89,CombinedCode!A:B,2,0),$F$5:$H$9,3,0),"")</f>
        <v/>
      </c>
    </row>
    <row r="90" spans="1:4" ht="14.25">
      <c r="A90" s="3"/>
      <c r="B90" s="3"/>
      <c r="C90" s="3"/>
      <c r="D90" s="19" t="str">
        <f>_xlfn.IFNA(ABS(C90)*VLOOKUP(VLOOKUP(B90,CombinedCode!A:B,2,0),$F$5:$H$9,3,0),"")</f>
        <v/>
      </c>
    </row>
    <row r="91" spans="1:4" ht="14.25">
      <c r="A91" s="3"/>
      <c r="B91" s="3"/>
      <c r="C91" s="3"/>
      <c r="D91" s="19" t="str">
        <f>_xlfn.IFNA(ABS(C91)*VLOOKUP(VLOOKUP(B91,CombinedCode!A:B,2,0),$F$5:$H$9,3,0),"")</f>
        <v/>
      </c>
    </row>
    <row r="92" spans="1:4" ht="14.25">
      <c r="A92" s="3"/>
      <c r="B92" s="3"/>
      <c r="C92" s="3"/>
      <c r="D92" s="19" t="str">
        <f>_xlfn.IFNA(ABS(C92)*VLOOKUP(VLOOKUP(B92,CombinedCode!A:B,2,0),$F$5:$H$9,3,0),"")</f>
        <v/>
      </c>
    </row>
    <row r="93" spans="1:4" ht="14.25">
      <c r="A93" s="3"/>
      <c r="B93" s="3"/>
      <c r="C93" s="3"/>
      <c r="D93" s="19" t="str">
        <f>_xlfn.IFNA(ABS(C93)*VLOOKUP(VLOOKUP(B93,CombinedCode!A:B,2,0),$F$5:$H$9,3,0),"")</f>
        <v/>
      </c>
    </row>
    <row r="94" spans="1:4" ht="14.25">
      <c r="A94" s="3"/>
      <c r="B94" s="3"/>
      <c r="C94" s="3"/>
      <c r="D94" s="19" t="str">
        <f>_xlfn.IFNA(ABS(C94)*VLOOKUP(VLOOKUP(B94,CombinedCode!A:B,2,0),$F$5:$H$9,3,0),"")</f>
        <v/>
      </c>
    </row>
    <row r="95" spans="1:4" ht="14.25">
      <c r="A95" s="3"/>
      <c r="B95" s="3"/>
      <c r="C95" s="3"/>
      <c r="D95" s="19" t="str">
        <f>_xlfn.IFNA(ABS(C95)*VLOOKUP(VLOOKUP(B95,CombinedCode!A:B,2,0),$F$5:$H$9,3,0),"")</f>
        <v/>
      </c>
    </row>
    <row r="96" spans="1:4" ht="14.25">
      <c r="A96" s="3"/>
      <c r="B96" s="3"/>
      <c r="C96" s="3"/>
      <c r="D96" s="19" t="str">
        <f>_xlfn.IFNA(ABS(C96)*VLOOKUP(VLOOKUP(B96,CombinedCode!A:B,2,0),$F$5:$H$9,3,0),"")</f>
        <v/>
      </c>
    </row>
    <row r="97" spans="1:4" ht="14.25">
      <c r="A97" s="3"/>
      <c r="B97" s="3"/>
      <c r="C97" s="3"/>
      <c r="D97" s="19" t="str">
        <f>_xlfn.IFNA(ABS(C97)*VLOOKUP(VLOOKUP(B97,CombinedCode!A:B,2,0),$F$5:$H$9,3,0),"")</f>
        <v/>
      </c>
    </row>
    <row r="98" spans="1:4" ht="14.25">
      <c r="A98" s="3"/>
      <c r="B98" s="3"/>
      <c r="C98" s="3"/>
      <c r="D98" s="19" t="str">
        <f>_xlfn.IFNA(ABS(C98)*VLOOKUP(VLOOKUP(B98,CombinedCode!A:B,2,0),$F$5:$H$9,3,0),"")</f>
        <v/>
      </c>
    </row>
    <row r="99" spans="1:4" ht="14.25">
      <c r="A99" s="3"/>
      <c r="B99" s="3"/>
      <c r="C99" s="3"/>
      <c r="D99" s="19" t="str">
        <f>_xlfn.IFNA(ABS(C99)*VLOOKUP(VLOOKUP(B99,CombinedCode!A:B,2,0),$F$5:$H$9,3,0),"")</f>
        <v/>
      </c>
    </row>
    <row r="100" spans="1:4" ht="14.25">
      <c r="A100" s="3"/>
      <c r="B100" s="3"/>
      <c r="C100" s="3"/>
      <c r="D100" s="19" t="str">
        <f>_xlfn.IFNA(ABS(C100)*VLOOKUP(VLOOKUP(B100,CombinedCode!A:B,2,0),$F$5:$H$9,3,0),"")</f>
        <v/>
      </c>
    </row>
    <row r="101" spans="1:4" ht="14.25">
      <c r="A101" s="3"/>
      <c r="B101" s="3"/>
      <c r="C101" s="3"/>
      <c r="D101" s="19" t="str">
        <f>_xlfn.IFNA(ABS(C101)*VLOOKUP(VLOOKUP(B101,CombinedCode!A:B,2,0),$F$5:$H$9,3,0),"")</f>
        <v/>
      </c>
    </row>
    <row r="102" spans="1:4" ht="14.25">
      <c r="A102" s="3"/>
      <c r="B102" s="3"/>
      <c r="C102" s="3"/>
      <c r="D102" s="19" t="str">
        <f>_xlfn.IFNA(ABS(C102)*VLOOKUP(VLOOKUP(B102,CombinedCode!A:B,2,0),$F$5:$H$9,3,0),"")</f>
        <v/>
      </c>
    </row>
  </sheetData>
  <mergeCells count="1">
    <mergeCell ref="A1:H2"/>
  </mergeCells>
  <dataValidations count="1">
    <dataValidation type="list" allowBlank="1" showInputMessage="1" showErrorMessage="1" sqref="B5:B103">
      <formula1>CombinedCode!$A$2:$A$5</formula1>
    </dataValidation>
  </dataValidations>
  <pageMargins left="0.7" right="0.7" top="0.75" bottom="0.75" header="0.3" footer="0.3"/>
  <pageSetup orientation="portrait" paperSize="9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D1510-41D0-4F14-9BD2-578956E9F71E}">
  <sheetPr>
    <tabColor theme="0" tint="-0.149979993700981"/>
  </sheetPr>
  <dimension ref="A1:F9"/>
  <sheetViews>
    <sheetView workbookViewId="0" topLeftCell="A1">
      <selection pane="topLeft" activeCell="C23" sqref="C23"/>
    </sheetView>
  </sheetViews>
  <sheetFormatPr defaultColWidth="9" defaultRowHeight="14.25"/>
  <cols>
    <col min="1" max="1" width="14" bestFit="1" customWidth="1"/>
    <col min="2" max="2" width="14.625" bestFit="1" customWidth="1"/>
  </cols>
  <sheetData>
    <row r="1" spans="1:2" ht="15">
      <c r="A1" s="1" t="s">
        <v>2</v>
      </c>
      <c r="B1" s="1" t="s">
        <v>1</v>
      </c>
    </row>
    <row r="2" spans="1:2" ht="15">
      <c r="A2" s="2" t="s">
        <v>23</v>
      </c>
      <c r="B2" s="2" t="s">
        <v>15</v>
      </c>
    </row>
    <row r="3" spans="1:2" ht="15">
      <c r="A3" s="2" t="s">
        <v>3</v>
      </c>
      <c r="B3" s="2" t="s">
        <v>17</v>
      </c>
    </row>
    <row r="4" spans="1:2" ht="15">
      <c r="A4" s="2" t="s">
        <v>4</v>
      </c>
      <c r="B4" s="2" t="s">
        <v>13</v>
      </c>
    </row>
    <row r="5" spans="1:6" ht="15">
      <c r="A5" s="2" t="s">
        <v>5</v>
      </c>
      <c r="B5" s="2" t="s">
        <v>19</v>
      </c>
      <c r="E5" s="20"/>
      <c r="F5" s="20"/>
    </row>
    <row r="6" spans="1:6" ht="15">
      <c r="A6" s="2" t="s">
        <v>6</v>
      </c>
      <c r="B6" s="2" t="s">
        <v>21</v>
      </c>
      <c r="E6" s="20"/>
      <c r="F6" s="20"/>
    </row>
    <row r="7" spans="5:6" ht="14.25">
      <c r="E7" s="20"/>
      <c r="F7" s="20"/>
    </row>
    <row r="8" spans="5:6" ht="14.25">
      <c r="E8" s="20"/>
      <c r="F8" s="20"/>
    </row>
    <row r="9" spans="5:6" ht="14.25" thickBot="1">
      <c r="E9" s="20"/>
      <c r="F9" s="20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